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919"/>
  </bookViews>
  <sheets>
    <sheet name="汇总" sheetId="5" r:id="rId1"/>
    <sheet name="汇总 (用于截图)" sheetId="17" state="hidden" r:id="rId2"/>
    <sheet name="Sheet1" sheetId="18" state="hidden" r:id="rId3"/>
  </sheets>
  <definedNames>
    <definedName name="_xlnm._FilterDatabase" localSheetId="0" hidden="1">汇总!$A$3:$I$25</definedName>
    <definedName name="_xlnm.Print_Titles" localSheetId="0">汇总!$A$3:$IS$3</definedName>
    <definedName name="_xlnm._FilterDatabase" localSheetId="1" hidden="1">'汇总 (用于截图)'!$A$3:$M$27</definedName>
    <definedName name="_xlnm.Print_Titles" localSheetId="1">'汇总 (用于截图)'!$A$3:$IX$3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<sst xmlns="http://schemas.openxmlformats.org/spreadsheetml/2006/main" count="158" uniqueCount="74">
  <si>
    <t>关于苏州工业园区娄葑街道2025年度集体经济组织富民载体补助和富民载体更新租金补助的公示（明细表）</t>
  </si>
  <si>
    <t>单位：元</t>
  </si>
  <si>
    <t>序号</t>
  </si>
  <si>
    <t>社区名称</t>
  </si>
  <si>
    <t>补助单位</t>
  </si>
  <si>
    <t>项目名称</t>
  </si>
  <si>
    <t>补助类型</t>
  </si>
  <si>
    <t>补助标准</t>
  </si>
  <si>
    <t>补助比例</t>
  </si>
  <si>
    <t>2026年申请金额</t>
  </si>
  <si>
    <t>备注</t>
  </si>
  <si>
    <t>泾园北</t>
  </si>
  <si>
    <t>苏州工业园区泾园经济发展有限公司</t>
  </si>
  <si>
    <t>泾园产业园改造维修</t>
  </si>
  <si>
    <t>富民载体补助</t>
  </si>
  <si>
    <t>通源旧车交易市场</t>
  </si>
  <si>
    <t>富民载体更新租金补助</t>
  </si>
  <si>
    <t>第一年</t>
  </si>
  <si>
    <t>泾园北小计</t>
  </si>
  <si>
    <t>泾园南</t>
  </si>
  <si>
    <t>苏州市洋泾实业公司</t>
  </si>
  <si>
    <t>沙苑路西侧房屋</t>
  </si>
  <si>
    <t>第二年</t>
  </si>
  <si>
    <t>泾园南小计</t>
  </si>
  <si>
    <t>团结</t>
  </si>
  <si>
    <t>苏州工业园区团结经济发展有限公司</t>
  </si>
  <si>
    <t>东富路31号提升改造</t>
  </si>
  <si>
    <t>团结小计</t>
  </si>
  <si>
    <t>葑谊</t>
  </si>
  <si>
    <t>苏州市金厍实业有限公司</t>
  </si>
  <si>
    <t>通园路56号、58号厂区城市更新</t>
  </si>
  <si>
    <t>葑谊小计</t>
  </si>
  <si>
    <t>独墅湖</t>
  </si>
  <si>
    <t>苏州市独墅湖实业公司</t>
  </si>
  <si>
    <t>通园路666号、宏业路111号厂区及打工楼、水产场城市更新</t>
  </si>
  <si>
    <t>独墅湖小计</t>
  </si>
  <si>
    <t>金益</t>
  </si>
  <si>
    <t>苏州工业园区金益经济发展有限公司</t>
  </si>
  <si>
    <t>群星三路68号、69号工业区城市更新</t>
  </si>
  <si>
    <t>金益小计</t>
  </si>
  <si>
    <t>群力</t>
  </si>
  <si>
    <t>苏州工业园区群力实业公司</t>
  </si>
  <si>
    <t>群星一路83号城市更新</t>
  </si>
  <si>
    <t>群力小计</t>
  </si>
  <si>
    <t>合作联社</t>
  </si>
  <si>
    <t>苏州工业园区娄葑街道社区股份合作联社</t>
  </si>
  <si>
    <t>通创产业园</t>
  </si>
  <si>
    <t>合作联社小计</t>
  </si>
  <si>
    <t>孵化器</t>
  </si>
  <si>
    <t>苏州工业园区娄葑创投科技企业孵化器有限公司</t>
  </si>
  <si>
    <t>创投孵化器办公楼新建</t>
  </si>
  <si>
    <t>孵化器小计</t>
  </si>
  <si>
    <t>富民载体补助小计</t>
  </si>
  <si>
    <t>富民载体更新租金补助小计</t>
  </si>
  <si>
    <t>合  计</t>
  </si>
  <si>
    <t>娄葑街道2026年拟申请富民增收专项资金预算汇总表</t>
  </si>
  <si>
    <t>社区联系人</t>
  </si>
  <si>
    <t>联系电话</t>
  </si>
  <si>
    <t>备注1</t>
  </si>
  <si>
    <t>验证</t>
  </si>
  <si>
    <t>程亚静</t>
  </si>
  <si>
    <t>李聪</t>
  </si>
  <si>
    <t>新苏</t>
  </si>
  <si>
    <t>奚艳菲</t>
  </si>
  <si>
    <t>苏州市新苏实业公司</t>
  </si>
  <si>
    <t>新苏大厦改造提升</t>
  </si>
  <si>
    <t>新苏小计</t>
  </si>
  <si>
    <t>沈蓉艳</t>
  </si>
  <si>
    <t>殷唯情</t>
  </si>
  <si>
    <t>吴思艺</t>
  </si>
  <si>
    <t>韩珉</t>
  </si>
  <si>
    <t>吴健</t>
  </si>
  <si>
    <t>范丽亚</t>
  </si>
  <si>
    <t>通创产业园、电增容项目工程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</si>
</sst>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b/>
      <sz val="18"/>
      <name val="黑体"/>
      <charset val="134"/>
    </font>
    <font>
      <sz val="12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2" borderId="0" xfId="0" applyNumberFormat="1" applyFill="1">
      <alignment vertical="center"/>
    </xf>
    <xf numFmtId="0" fontId="0" fillId="3" borderId="0" xfId="0" applyFill="1">
      <alignment vertical="center"/>
    </xf>
    <xf numFmtId="176" fontId="0" fillId="3" borderId="0" xfId="0" applyNumberFormat="1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76" fontId="6" fillId="4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5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176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3 11" xfId="49"/>
    <cellStyle name="千位分隔 2" xfId="50"/>
    <cellStyle name="常规 10 2" xfId="51"/>
    <cellStyle name="常规 6 3" xfId="52"/>
    <cellStyle name="常规 5" xfId="53"/>
    <cellStyle name="常规 2" xfId="54"/>
  </cellStyles>
  <tableStyles count="0" defaultTableStyle="TableStyleMedium2" defaultPivotStyle="PivotStyleLight16"/>
  <colors>
    <mruColors>
      <color rgb="00D9D9D9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27"/>
  <sheetViews>
    <sheetView tabSelected="1" workbookViewId="0">
      <selection activeCell="L5" sqref="L5"/>
    </sheetView>
  </sheetViews>
  <sheetFormatPr defaultColWidth="9" defaultRowHeight="14.25"/>
  <cols>
    <col min="1" max="1" width="4.875" style="6" customWidth="1"/>
    <col min="2" max="2" width="9.875" style="6" customWidth="1"/>
    <col min="3" max="3" width="26.75" style="6" customWidth="1"/>
    <col min="4" max="4" width="31.125" style="6" customWidth="1"/>
    <col min="5" max="5" width="17.75" style="6" customWidth="1"/>
    <col min="6" max="6" width="21.625" style="7" customWidth="1"/>
    <col min="7" max="7" width="6.75" style="6" customWidth="1"/>
    <col min="8" max="8" width="20.75" style="7" customWidth="1"/>
    <col min="9" max="9" width="11.25" style="6" customWidth="1"/>
    <col min="10" max="10" width="14.125" style="6" customWidth="1"/>
    <col min="11" max="16384" width="9" style="6"/>
  </cols>
  <sheetData>
    <row r="1" ht="27" customHeight="1" spans="1:9">
      <c r="A1" s="8" t="s">
        <v>0</v>
      </c>
      <c r="B1" s="9"/>
      <c r="C1" s="9"/>
      <c r="D1" s="9"/>
      <c r="E1" s="9"/>
      <c r="F1" s="10"/>
      <c r="G1" s="9"/>
      <c r="H1" s="10"/>
      <c r="I1" s="9"/>
    </row>
    <row r="2" spans="1:9">
      <c r="A2" s="11"/>
      <c r="B2" s="11"/>
      <c r="C2" s="11"/>
      <c r="D2" s="11"/>
      <c r="E2" s="11"/>
      <c r="F2" s="12"/>
      <c r="G2" s="11"/>
      <c r="H2" s="32" t="s">
        <v>1</v>
      </c>
      <c r="I2" s="33"/>
    </row>
    <row r="3" s="5" customFormat="1" ht="33" customHeight="1" spans="1:9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34" t="s">
        <v>8</v>
      </c>
      <c r="H3" s="14" t="s">
        <v>9</v>
      </c>
      <c r="I3" s="13" t="s">
        <v>10</v>
      </c>
    </row>
    <row r="4" s="6" customFormat="1" ht="33" customHeight="1" spans="1:9">
      <c r="A4" s="15">
        <v>1</v>
      </c>
      <c r="B4" s="15" t="s">
        <v>11</v>
      </c>
      <c r="C4" s="15" t="s">
        <v>12</v>
      </c>
      <c r="D4" s="15" t="s">
        <v>13</v>
      </c>
      <c r="E4" s="15" t="s">
        <v>14</v>
      </c>
      <c r="F4" s="17">
        <v>1556781.71</v>
      </c>
      <c r="G4" s="35">
        <v>0.06</v>
      </c>
      <c r="H4" s="17">
        <v>93406.9</v>
      </c>
      <c r="I4" s="15"/>
    </row>
    <row r="5" s="6" customFormat="1" ht="33" customHeight="1" spans="1:9">
      <c r="A5" s="15">
        <v>2</v>
      </c>
      <c r="B5" s="15" t="s">
        <v>11</v>
      </c>
      <c r="C5" s="15" t="s">
        <v>12</v>
      </c>
      <c r="D5" s="19" t="s">
        <v>15</v>
      </c>
      <c r="E5" s="15" t="s">
        <v>16</v>
      </c>
      <c r="F5" s="17">
        <v>3380225.52</v>
      </c>
      <c r="G5" s="35">
        <v>0.5</v>
      </c>
      <c r="H5" s="17">
        <v>1690112.76</v>
      </c>
      <c r="I5" s="15" t="s">
        <v>17</v>
      </c>
    </row>
    <row r="6" s="5" customFormat="1" ht="33" customHeight="1" spans="1:9">
      <c r="A6" s="20" t="s">
        <v>18</v>
      </c>
      <c r="B6" s="21"/>
      <c r="C6" s="22"/>
      <c r="D6" s="23"/>
      <c r="E6" s="23"/>
      <c r="F6" s="17"/>
      <c r="G6" s="15"/>
      <c r="H6" s="30">
        <v>1783519.66</v>
      </c>
      <c r="I6" s="15"/>
    </row>
    <row r="7" s="6" customFormat="1" ht="33" customHeight="1" spans="1:9">
      <c r="A7" s="15">
        <v>3</v>
      </c>
      <c r="B7" s="15" t="s">
        <v>19</v>
      </c>
      <c r="C7" s="15" t="s">
        <v>20</v>
      </c>
      <c r="D7" s="24" t="s">
        <v>21</v>
      </c>
      <c r="E7" s="15" t="s">
        <v>16</v>
      </c>
      <c r="F7" s="17">
        <v>4382940</v>
      </c>
      <c r="G7" s="35">
        <v>0.5</v>
      </c>
      <c r="H7" s="17">
        <v>2191470</v>
      </c>
      <c r="I7" s="15" t="s">
        <v>22</v>
      </c>
    </row>
    <row r="8" s="5" customFormat="1" ht="33" customHeight="1" spans="1:9">
      <c r="A8" s="20" t="s">
        <v>23</v>
      </c>
      <c r="B8" s="21"/>
      <c r="C8" s="22"/>
      <c r="D8" s="23"/>
      <c r="E8" s="23"/>
      <c r="F8" s="17"/>
      <c r="G8" s="15"/>
      <c r="H8" s="30">
        <v>2191470</v>
      </c>
      <c r="I8" s="15"/>
    </row>
    <row r="9" s="6" customFormat="1" ht="33" customHeight="1" spans="1:9">
      <c r="A9" s="15">
        <v>4</v>
      </c>
      <c r="B9" s="15" t="s">
        <v>24</v>
      </c>
      <c r="C9" s="25" t="s">
        <v>25</v>
      </c>
      <c r="D9" s="26" t="s">
        <v>26</v>
      </c>
      <c r="E9" s="15" t="s">
        <v>16</v>
      </c>
      <c r="F9" s="17">
        <v>2525904</v>
      </c>
      <c r="G9" s="35">
        <v>0.5</v>
      </c>
      <c r="H9" s="17">
        <v>1262952</v>
      </c>
      <c r="I9" s="15" t="s">
        <v>22</v>
      </c>
    </row>
    <row r="10" s="5" customFormat="1" ht="33" customHeight="1" spans="1:9">
      <c r="A10" s="20" t="s">
        <v>27</v>
      </c>
      <c r="B10" s="21"/>
      <c r="C10" s="22"/>
      <c r="D10" s="23"/>
      <c r="E10" s="23"/>
      <c r="F10" s="17"/>
      <c r="G10" s="15"/>
      <c r="H10" s="30">
        <v>1262952</v>
      </c>
      <c r="I10" s="15"/>
    </row>
    <row r="11" s="6" customFormat="1" ht="33" customHeight="1" spans="1:9">
      <c r="A11" s="15">
        <v>5</v>
      </c>
      <c r="B11" s="15" t="s">
        <v>28</v>
      </c>
      <c r="C11" s="27" t="s">
        <v>29</v>
      </c>
      <c r="D11" s="15" t="s">
        <v>30</v>
      </c>
      <c r="E11" s="15" t="s">
        <v>16</v>
      </c>
      <c r="F11" s="17">
        <v>12868268.88</v>
      </c>
      <c r="G11" s="35">
        <v>0.5</v>
      </c>
      <c r="H11" s="17">
        <v>6434134.44</v>
      </c>
      <c r="I11" s="15" t="s">
        <v>17</v>
      </c>
    </row>
    <row r="12" s="5" customFormat="1" ht="33" customHeight="1" spans="1:9">
      <c r="A12" s="15" t="s">
        <v>31</v>
      </c>
      <c r="B12" s="23"/>
      <c r="C12" s="23"/>
      <c r="D12" s="23"/>
      <c r="E12" s="23"/>
      <c r="F12" s="17"/>
      <c r="G12" s="15"/>
      <c r="H12" s="30">
        <v>6434134.44</v>
      </c>
      <c r="I12" s="15"/>
    </row>
    <row r="13" s="6" customFormat="1" ht="33" customHeight="1" spans="1:9">
      <c r="A13" s="15">
        <v>6</v>
      </c>
      <c r="B13" s="15" t="s">
        <v>32</v>
      </c>
      <c r="C13" s="28" t="s">
        <v>33</v>
      </c>
      <c r="D13" s="15" t="s">
        <v>34</v>
      </c>
      <c r="E13" s="15" t="s">
        <v>16</v>
      </c>
      <c r="F13" s="17">
        <v>12999586.52</v>
      </c>
      <c r="G13" s="35">
        <v>0.5</v>
      </c>
      <c r="H13" s="17">
        <v>6499793.26</v>
      </c>
      <c r="I13" s="15" t="s">
        <v>17</v>
      </c>
    </row>
    <row r="14" s="5" customFormat="1" ht="33" customHeight="1" spans="1:9">
      <c r="A14" s="15" t="s">
        <v>35</v>
      </c>
      <c r="B14" s="23"/>
      <c r="C14" s="23"/>
      <c r="D14" s="23"/>
      <c r="E14" s="23"/>
      <c r="F14" s="17"/>
      <c r="G14" s="15"/>
      <c r="H14" s="30">
        <v>6499793.26</v>
      </c>
      <c r="I14" s="15"/>
    </row>
    <row r="15" s="6" customFormat="1" ht="33" customHeight="1" spans="1:9">
      <c r="A15" s="15">
        <v>7</v>
      </c>
      <c r="B15" s="15" t="s">
        <v>36</v>
      </c>
      <c r="C15" s="27" t="s">
        <v>37</v>
      </c>
      <c r="D15" s="15" t="s">
        <v>38</v>
      </c>
      <c r="E15" s="15" t="s">
        <v>16</v>
      </c>
      <c r="F15" s="17">
        <v>11597120.296</v>
      </c>
      <c r="G15" s="35">
        <v>0.5</v>
      </c>
      <c r="H15" s="17">
        <v>5798560.148</v>
      </c>
      <c r="I15" s="15" t="s">
        <v>17</v>
      </c>
    </row>
    <row r="16" s="5" customFormat="1" ht="33" customHeight="1" spans="1:9">
      <c r="A16" s="15" t="s">
        <v>39</v>
      </c>
      <c r="B16" s="23"/>
      <c r="C16" s="23"/>
      <c r="D16" s="23"/>
      <c r="E16" s="23"/>
      <c r="F16" s="17"/>
      <c r="G16" s="15"/>
      <c r="H16" s="30">
        <v>5798560.148</v>
      </c>
      <c r="I16" s="15"/>
    </row>
    <row r="17" s="6" customFormat="1" ht="33" customHeight="1" spans="1:9">
      <c r="A17" s="15">
        <v>8</v>
      </c>
      <c r="B17" s="15" t="s">
        <v>40</v>
      </c>
      <c r="C17" s="26" t="s">
        <v>41</v>
      </c>
      <c r="D17" s="15" t="s">
        <v>42</v>
      </c>
      <c r="E17" s="15" t="s">
        <v>16</v>
      </c>
      <c r="F17" s="17">
        <v>4451527.94</v>
      </c>
      <c r="G17" s="35">
        <v>0.5</v>
      </c>
      <c r="H17" s="17">
        <v>2225763.97</v>
      </c>
      <c r="I17" s="15" t="s">
        <v>17</v>
      </c>
    </row>
    <row r="18" s="5" customFormat="1" ht="33" customHeight="1" spans="1:9">
      <c r="A18" s="15" t="s">
        <v>43</v>
      </c>
      <c r="B18" s="23"/>
      <c r="C18" s="23"/>
      <c r="D18" s="23"/>
      <c r="E18" s="23"/>
      <c r="F18" s="17"/>
      <c r="G18" s="15"/>
      <c r="H18" s="30">
        <v>2225763.97</v>
      </c>
      <c r="I18" s="15"/>
    </row>
    <row r="19" s="6" customFormat="1" ht="33" customHeight="1" spans="1:9">
      <c r="A19" s="15">
        <v>9</v>
      </c>
      <c r="B19" s="15" t="s">
        <v>44</v>
      </c>
      <c r="C19" s="15" t="s">
        <v>45</v>
      </c>
      <c r="D19" s="15" t="s">
        <v>46</v>
      </c>
      <c r="E19" s="15" t="s">
        <v>14</v>
      </c>
      <c r="F19" s="17">
        <v>107416447.26</v>
      </c>
      <c r="G19" s="35">
        <v>0.06</v>
      </c>
      <c r="H19" s="17">
        <v>6444986.84</v>
      </c>
      <c r="I19" s="15"/>
    </row>
    <row r="20" s="5" customFormat="1" ht="33" customHeight="1" spans="1:9">
      <c r="A20" s="15" t="s">
        <v>47</v>
      </c>
      <c r="B20" s="23"/>
      <c r="C20" s="23"/>
      <c r="D20" s="23"/>
      <c r="E20" s="23"/>
      <c r="F20" s="17"/>
      <c r="G20" s="15"/>
      <c r="H20" s="30">
        <v>6444986.84</v>
      </c>
      <c r="I20" s="15"/>
    </row>
    <row r="21" s="6" customFormat="1" ht="33" customHeight="1" spans="1:9">
      <c r="A21" s="15">
        <v>10</v>
      </c>
      <c r="B21" s="15" t="s">
        <v>48</v>
      </c>
      <c r="C21" s="15" t="s">
        <v>49</v>
      </c>
      <c r="D21" s="15" t="s">
        <v>50</v>
      </c>
      <c r="E21" s="15" t="s">
        <v>14</v>
      </c>
      <c r="F21" s="17">
        <v>12277483.59</v>
      </c>
      <c r="G21" s="35">
        <v>0.06</v>
      </c>
      <c r="H21" s="17">
        <v>736649.02</v>
      </c>
      <c r="I21" s="15"/>
    </row>
    <row r="22" s="5" customFormat="1" ht="33" customHeight="1" spans="1:9">
      <c r="A22" s="15" t="s">
        <v>51</v>
      </c>
      <c r="B22" s="23"/>
      <c r="C22" s="23"/>
      <c r="D22" s="23"/>
      <c r="E22" s="23"/>
      <c r="F22" s="17"/>
      <c r="G22" s="15"/>
      <c r="H22" s="30">
        <v>736649.02</v>
      </c>
      <c r="I22" s="15"/>
    </row>
    <row r="23" s="6" customFormat="1" ht="33" customHeight="1" spans="1:9">
      <c r="A23" s="29" t="s">
        <v>52</v>
      </c>
      <c r="B23" s="21"/>
      <c r="C23" s="22"/>
      <c r="D23" s="15"/>
      <c r="E23" s="15"/>
      <c r="F23" s="30">
        <v>121250712.56</v>
      </c>
      <c r="G23" s="35">
        <v>0.06</v>
      </c>
      <c r="H23" s="30">
        <v>7275042.76</v>
      </c>
      <c r="I23" s="15"/>
    </row>
    <row r="24" s="6" customFormat="1" ht="33" customHeight="1" spans="1:9">
      <c r="A24" s="29" t="s">
        <v>53</v>
      </c>
      <c r="B24" s="21"/>
      <c r="C24" s="22"/>
      <c r="D24" s="15"/>
      <c r="E24" s="15"/>
      <c r="F24" s="30">
        <v>52205573.156</v>
      </c>
      <c r="G24" s="35">
        <v>0.5</v>
      </c>
      <c r="H24" s="30">
        <v>26102786.578</v>
      </c>
      <c r="I24" s="15"/>
    </row>
    <row r="25" s="5" customFormat="1" ht="33" customHeight="1" spans="1:9">
      <c r="A25" s="23" t="s">
        <v>54</v>
      </c>
      <c r="B25" s="23"/>
      <c r="C25" s="23"/>
      <c r="D25" s="23"/>
      <c r="E25" s="23"/>
      <c r="F25" s="30">
        <v>173456285.716</v>
      </c>
      <c r="G25" s="23"/>
      <c r="H25" s="30">
        <v>33377829.338</v>
      </c>
      <c r="I25" s="23"/>
    </row>
    <row r="26" s="6" customFormat="1" ht="30" customHeight="1" spans="1:9">
      <c r="A26" s="31"/>
      <c r="B26" s="31"/>
      <c r="C26" s="31"/>
      <c r="D26" s="31"/>
      <c r="E26" s="31"/>
      <c r="F26" s="31"/>
      <c r="G26" s="31"/>
      <c r="H26" s="31"/>
      <c r="I26" s="31"/>
    </row>
    <row r="27" spans="5:8">
      <c r="E27" s="11"/>
      <c r="F27" s="12"/>
      <c r="G27" s="11"/>
      <c r="H27" s="12"/>
    </row>
  </sheetData>
  <mergeCells count="15">
    <mergeCell ref="A1:I1"/>
    <mergeCell ref="H2:I2"/>
    <mergeCell ref="A6:C6"/>
    <mergeCell ref="A8:C8"/>
    <mergeCell ref="A10:C10"/>
    <mergeCell ref="A12:C12"/>
    <mergeCell ref="A14:C14"/>
    <mergeCell ref="A16:C16"/>
    <mergeCell ref="A18:C18"/>
    <mergeCell ref="A20:C20"/>
    <mergeCell ref="A22:C22"/>
    <mergeCell ref="A23:C23"/>
    <mergeCell ref="A24:C24"/>
    <mergeCell ref="A25:C25"/>
    <mergeCell ref="A26:I26"/>
  </mergeCells>
  <printOptions horizontalCentered="1"/>
  <pageMargins left="0" right="0" top="0.393055555555556" bottom="0" header="0.298611111111111" footer="0.298611111111111"/>
  <pageSetup paperSize="9" scale="64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M29"/>
  <sheetViews>
    <sheetView topLeftCell="A4" workbookViewId="0">
      <selection activeCell="A26" sqref="A26:E26"/>
    </sheetView>
  </sheetViews>
  <sheetFormatPr defaultColWidth="9" defaultRowHeight="14.25"/>
  <cols>
    <col min="1" max="1" width="4.875" style="6" customWidth="1"/>
    <col min="2" max="2" width="9.875" style="6" customWidth="1"/>
    <col min="3" max="4" width="18.875" style="6" customWidth="1"/>
    <col min="5" max="5" width="26.75" style="6" customWidth="1"/>
    <col min="6" max="6" width="31.125" style="6" customWidth="1"/>
    <col min="7" max="7" width="17.75" style="6" customWidth="1"/>
    <col min="8" max="8" width="21.625" style="7" customWidth="1"/>
    <col min="9" max="9" width="6.75" style="6" customWidth="1"/>
    <col min="10" max="10" width="20.75" style="7" customWidth="1"/>
    <col min="11" max="11" width="11.25" style="6" customWidth="1"/>
    <col min="12" max="12" width="12.625" style="6" hidden="1" customWidth="1"/>
    <col min="13" max="13" width="14.125" style="6" hidden="1" customWidth="1"/>
    <col min="14" max="14" width="14.125" style="6"/>
    <col min="15" max="16384" width="9" style="6"/>
  </cols>
  <sheetData>
    <row r="1" ht="27" customHeight="1" spans="1:11">
      <c r="A1" s="8" t="s">
        <v>55</v>
      </c>
      <c r="B1" s="9"/>
      <c r="C1" s="9"/>
      <c r="D1" s="9"/>
      <c r="E1" s="9"/>
      <c r="F1" s="9"/>
      <c r="G1" s="9"/>
      <c r="H1" s="10"/>
      <c r="I1" s="9"/>
      <c r="J1" s="10"/>
      <c r="K1" s="9"/>
    </row>
    <row r="2" spans="1:11">
      <c r="A2" s="11"/>
      <c r="B2" s="11"/>
      <c r="C2" s="11"/>
      <c r="D2" s="11"/>
      <c r="E2" s="11"/>
      <c r="F2" s="11"/>
      <c r="G2" s="11"/>
      <c r="H2" s="12"/>
      <c r="I2" s="11"/>
      <c r="J2" s="32" t="s">
        <v>1</v>
      </c>
      <c r="K2" s="33"/>
    </row>
    <row r="3" s="5" customFormat="1" ht="33" customHeight="1" spans="1:12">
      <c r="A3" s="13" t="s">
        <v>2</v>
      </c>
      <c r="B3" s="13" t="s">
        <v>3</v>
      </c>
      <c r="C3" s="13" t="s">
        <v>56</v>
      </c>
      <c r="D3" s="13" t="s">
        <v>57</v>
      </c>
      <c r="E3" s="13" t="s">
        <v>4</v>
      </c>
      <c r="F3" s="13" t="s">
        <v>5</v>
      </c>
      <c r="G3" s="13" t="s">
        <v>6</v>
      </c>
      <c r="H3" s="14" t="s">
        <v>7</v>
      </c>
      <c r="I3" s="34" t="s">
        <v>8</v>
      </c>
      <c r="J3" s="14" t="s">
        <v>9</v>
      </c>
      <c r="K3" s="13" t="s">
        <v>58</v>
      </c>
      <c r="L3" s="5" t="s">
        <v>59</v>
      </c>
    </row>
    <row r="4" s="6" customFormat="1" ht="33" customHeight="1" spans="1:12">
      <c r="A4" s="15">
        <v>1</v>
      </c>
      <c r="B4" s="15" t="s">
        <v>11</v>
      </c>
      <c r="C4" s="16" t="s">
        <v>60</v>
      </c>
      <c r="D4" s="16">
        <v>15895433408</v>
      </c>
      <c r="E4" s="15" t="s">
        <v>12</v>
      </c>
      <c r="F4" s="15" t="s">
        <v>13</v>
      </c>
      <c r="G4" s="15" t="s">
        <v>14</v>
      </c>
      <c r="H4" s="17" t="e">
        <f>#REF!</f>
        <v>#REF!</v>
      </c>
      <c r="I4" s="35">
        <v>0.06</v>
      </c>
      <c r="J4" s="17" t="e">
        <f t="shared" ref="J4:J7" si="0">H4*I4</f>
        <v>#REF!</v>
      </c>
      <c r="K4" s="15"/>
      <c r="L4" s="6" t="e">
        <f>J4-#REF!</f>
        <v>#REF!</v>
      </c>
    </row>
    <row r="5" s="6" customFormat="1" ht="33" customHeight="1" spans="1:12">
      <c r="A5" s="15">
        <v>2</v>
      </c>
      <c r="B5" s="15" t="s">
        <v>11</v>
      </c>
      <c r="C5" s="18"/>
      <c r="D5" s="18"/>
      <c r="E5" s="15" t="s">
        <v>12</v>
      </c>
      <c r="F5" s="19" t="s">
        <v>15</v>
      </c>
      <c r="G5" s="15" t="s">
        <v>16</v>
      </c>
      <c r="H5" s="17" t="e">
        <f>#REF!</f>
        <v>#REF!</v>
      </c>
      <c r="I5" s="35">
        <v>0.5</v>
      </c>
      <c r="J5" s="17" t="e">
        <f t="shared" si="0"/>
        <v>#REF!</v>
      </c>
      <c r="K5" s="15" t="s">
        <v>17</v>
      </c>
      <c r="L5" s="6" t="e">
        <f>J5-#REF!</f>
        <v>#REF!</v>
      </c>
    </row>
    <row r="6" s="5" customFormat="1" ht="33" customHeight="1" spans="1:11">
      <c r="A6" s="20" t="s">
        <v>18</v>
      </c>
      <c r="B6" s="21"/>
      <c r="C6" s="21"/>
      <c r="D6" s="21"/>
      <c r="E6" s="22"/>
      <c r="F6" s="23"/>
      <c r="G6" s="23"/>
      <c r="H6" s="17"/>
      <c r="I6" s="15"/>
      <c r="J6" s="30" t="e">
        <f>J4+J5</f>
        <v>#REF!</v>
      </c>
      <c r="K6" s="15"/>
    </row>
    <row r="7" s="6" customFormat="1" ht="33" customHeight="1" spans="1:12">
      <c r="A7" s="15">
        <v>3</v>
      </c>
      <c r="B7" s="15" t="s">
        <v>19</v>
      </c>
      <c r="C7" s="15" t="s">
        <v>61</v>
      </c>
      <c r="D7" s="15">
        <v>18813985257</v>
      </c>
      <c r="E7" s="15" t="s">
        <v>20</v>
      </c>
      <c r="F7" s="24" t="s">
        <v>21</v>
      </c>
      <c r="G7" s="15" t="s">
        <v>16</v>
      </c>
      <c r="H7" s="17" t="e">
        <f>#REF!</f>
        <v>#REF!</v>
      </c>
      <c r="I7" s="35">
        <v>0.5</v>
      </c>
      <c r="J7" s="17" t="e">
        <f t="shared" si="0"/>
        <v>#REF!</v>
      </c>
      <c r="K7" s="15" t="s">
        <v>22</v>
      </c>
      <c r="L7" s="6" t="e">
        <f>J7-#REF!</f>
        <v>#REF!</v>
      </c>
    </row>
    <row r="8" s="5" customFormat="1" ht="33" customHeight="1" spans="1:11">
      <c r="A8" s="20" t="s">
        <v>23</v>
      </c>
      <c r="B8" s="21"/>
      <c r="C8" s="21"/>
      <c r="D8" s="21"/>
      <c r="E8" s="22"/>
      <c r="F8" s="23"/>
      <c r="G8" s="23"/>
      <c r="H8" s="17"/>
      <c r="I8" s="15"/>
      <c r="J8" s="30" t="e">
        <f t="shared" ref="J8:J12" si="1">J7</f>
        <v>#REF!</v>
      </c>
      <c r="K8" s="15"/>
    </row>
    <row r="9" s="6" customFormat="1" ht="33" customHeight="1" spans="1:12">
      <c r="A9" s="15">
        <v>4</v>
      </c>
      <c r="B9" s="15" t="s">
        <v>62</v>
      </c>
      <c r="C9" s="15" t="s">
        <v>63</v>
      </c>
      <c r="D9" s="15">
        <v>18625149965</v>
      </c>
      <c r="E9" s="15" t="s">
        <v>64</v>
      </c>
      <c r="F9" s="24" t="s">
        <v>65</v>
      </c>
      <c r="G9" s="15" t="s">
        <v>14</v>
      </c>
      <c r="H9" s="17" t="e">
        <f>#REF!</f>
        <v>#REF!</v>
      </c>
      <c r="I9" s="35">
        <v>0.06</v>
      </c>
      <c r="J9" s="17" t="e">
        <f t="shared" ref="J9:J13" si="2">H9*I9</f>
        <v>#REF!</v>
      </c>
      <c r="K9" s="15"/>
      <c r="L9" s="6" t="e">
        <f>J9-#REF!</f>
        <v>#REF!</v>
      </c>
    </row>
    <row r="10" s="5" customFormat="1" ht="33" customHeight="1" spans="1:11">
      <c r="A10" s="20" t="s">
        <v>66</v>
      </c>
      <c r="B10" s="21"/>
      <c r="C10" s="21"/>
      <c r="D10" s="21"/>
      <c r="E10" s="22"/>
      <c r="F10" s="23"/>
      <c r="G10" s="23"/>
      <c r="H10" s="17"/>
      <c r="I10" s="15"/>
      <c r="J10" s="30" t="e">
        <f t="shared" si="1"/>
        <v>#REF!</v>
      </c>
      <c r="K10" s="15"/>
    </row>
    <row r="11" s="6" customFormat="1" ht="33" customHeight="1" spans="1:12">
      <c r="A11" s="15">
        <v>5</v>
      </c>
      <c r="B11" s="15" t="s">
        <v>24</v>
      </c>
      <c r="C11" s="15" t="s">
        <v>67</v>
      </c>
      <c r="D11" s="15">
        <v>18112570037</v>
      </c>
      <c r="E11" s="25" t="s">
        <v>25</v>
      </c>
      <c r="F11" s="26" t="s">
        <v>26</v>
      </c>
      <c r="G11" s="15" t="s">
        <v>16</v>
      </c>
      <c r="H11" s="17" t="e">
        <f>#REF!</f>
        <v>#REF!</v>
      </c>
      <c r="I11" s="35">
        <v>0.5</v>
      </c>
      <c r="J11" s="17" t="e">
        <f t="shared" si="2"/>
        <v>#REF!</v>
      </c>
      <c r="K11" s="15" t="s">
        <v>22</v>
      </c>
      <c r="L11" s="6" t="e">
        <f>J11-#REF!</f>
        <v>#REF!</v>
      </c>
    </row>
    <row r="12" s="5" customFormat="1" ht="33" customHeight="1" spans="1:11">
      <c r="A12" s="20" t="s">
        <v>27</v>
      </c>
      <c r="B12" s="21"/>
      <c r="C12" s="21"/>
      <c r="D12" s="21"/>
      <c r="E12" s="22"/>
      <c r="F12" s="23"/>
      <c r="G12" s="23"/>
      <c r="H12" s="17"/>
      <c r="I12" s="15"/>
      <c r="J12" s="30" t="e">
        <f t="shared" si="1"/>
        <v>#REF!</v>
      </c>
      <c r="K12" s="15"/>
    </row>
    <row r="13" s="6" customFormat="1" ht="33" customHeight="1" spans="1:12">
      <c r="A13" s="15">
        <v>6</v>
      </c>
      <c r="B13" s="15" t="s">
        <v>28</v>
      </c>
      <c r="C13" s="15" t="s">
        <v>68</v>
      </c>
      <c r="D13" s="15">
        <v>13771887709</v>
      </c>
      <c r="E13" s="27" t="s">
        <v>29</v>
      </c>
      <c r="F13" s="15" t="s">
        <v>30</v>
      </c>
      <c r="G13" s="15" t="s">
        <v>16</v>
      </c>
      <c r="H13" s="17" t="e">
        <f>#REF!</f>
        <v>#REF!</v>
      </c>
      <c r="I13" s="35">
        <v>0.5</v>
      </c>
      <c r="J13" s="17" t="e">
        <f t="shared" si="2"/>
        <v>#REF!</v>
      </c>
      <c r="K13" s="15" t="s">
        <v>17</v>
      </c>
      <c r="L13" s="6" t="e">
        <f>J13-#REF!</f>
        <v>#REF!</v>
      </c>
    </row>
    <row r="14" s="5" customFormat="1" ht="33" customHeight="1" spans="1:11">
      <c r="A14" s="15" t="s">
        <v>31</v>
      </c>
      <c r="B14" s="23"/>
      <c r="C14" s="23"/>
      <c r="D14" s="23"/>
      <c r="E14" s="23"/>
      <c r="F14" s="23"/>
      <c r="G14" s="23"/>
      <c r="H14" s="17"/>
      <c r="I14" s="15"/>
      <c r="J14" s="30" t="e">
        <f t="shared" ref="J14:J18" si="3">J13</f>
        <v>#REF!</v>
      </c>
      <c r="K14" s="15"/>
    </row>
    <row r="15" s="6" customFormat="1" ht="33" customHeight="1" spans="1:12">
      <c r="A15" s="15">
        <v>7</v>
      </c>
      <c r="B15" s="15" t="s">
        <v>32</v>
      </c>
      <c r="C15" s="15" t="s">
        <v>69</v>
      </c>
      <c r="D15" s="15">
        <v>18915508541</v>
      </c>
      <c r="E15" s="28" t="s">
        <v>33</v>
      </c>
      <c r="F15" s="15" t="s">
        <v>34</v>
      </c>
      <c r="G15" s="15" t="s">
        <v>16</v>
      </c>
      <c r="H15" s="17" t="e">
        <f>#REF!</f>
        <v>#REF!</v>
      </c>
      <c r="I15" s="35">
        <v>0.5</v>
      </c>
      <c r="J15" s="17" t="e">
        <f t="shared" ref="J15:J19" si="4">H15*I15</f>
        <v>#REF!</v>
      </c>
      <c r="K15" s="15" t="s">
        <v>17</v>
      </c>
      <c r="L15" s="6" t="e">
        <f>J15-#REF!</f>
        <v>#REF!</v>
      </c>
    </row>
    <row r="16" s="5" customFormat="1" ht="33" customHeight="1" spans="1:11">
      <c r="A16" s="15" t="s">
        <v>35</v>
      </c>
      <c r="B16" s="23"/>
      <c r="C16" s="23"/>
      <c r="D16" s="23"/>
      <c r="E16" s="23"/>
      <c r="F16" s="23"/>
      <c r="G16" s="23"/>
      <c r="H16" s="17"/>
      <c r="I16" s="15"/>
      <c r="J16" s="30" t="e">
        <f t="shared" si="3"/>
        <v>#REF!</v>
      </c>
      <c r="K16" s="15"/>
    </row>
    <row r="17" s="6" customFormat="1" ht="33" customHeight="1" spans="1:12">
      <c r="A17" s="15">
        <v>8</v>
      </c>
      <c r="B17" s="15" t="s">
        <v>36</v>
      </c>
      <c r="C17" s="15" t="s">
        <v>70</v>
      </c>
      <c r="D17" s="15">
        <v>15806216615</v>
      </c>
      <c r="E17" s="27" t="s">
        <v>37</v>
      </c>
      <c r="F17" s="15" t="s">
        <v>38</v>
      </c>
      <c r="G17" s="15" t="s">
        <v>16</v>
      </c>
      <c r="H17" s="17" t="e">
        <f>#REF!</f>
        <v>#REF!</v>
      </c>
      <c r="I17" s="35">
        <v>0.5</v>
      </c>
      <c r="J17" s="17" t="e">
        <f t="shared" si="4"/>
        <v>#REF!</v>
      </c>
      <c r="K17" s="15" t="s">
        <v>17</v>
      </c>
      <c r="L17" s="6" t="e">
        <f>J17-#REF!</f>
        <v>#REF!</v>
      </c>
    </row>
    <row r="18" s="5" customFormat="1" ht="33" customHeight="1" spans="1:11">
      <c r="A18" s="15" t="s">
        <v>39</v>
      </c>
      <c r="B18" s="23"/>
      <c r="C18" s="23"/>
      <c r="D18" s="23"/>
      <c r="E18" s="23"/>
      <c r="F18" s="23"/>
      <c r="G18" s="23"/>
      <c r="H18" s="17"/>
      <c r="I18" s="15"/>
      <c r="J18" s="30" t="e">
        <f t="shared" si="3"/>
        <v>#REF!</v>
      </c>
      <c r="K18" s="15"/>
    </row>
    <row r="19" s="6" customFormat="1" ht="33" customHeight="1" spans="1:12">
      <c r="A19" s="15">
        <v>9</v>
      </c>
      <c r="B19" s="15" t="s">
        <v>40</v>
      </c>
      <c r="C19" s="15" t="s">
        <v>71</v>
      </c>
      <c r="D19" s="15">
        <v>15950027453</v>
      </c>
      <c r="E19" s="26" t="s">
        <v>41</v>
      </c>
      <c r="F19" s="15" t="s">
        <v>42</v>
      </c>
      <c r="G19" s="15" t="s">
        <v>16</v>
      </c>
      <c r="H19" s="17" t="e">
        <f>#REF!</f>
        <v>#REF!</v>
      </c>
      <c r="I19" s="35">
        <v>0.5</v>
      </c>
      <c r="J19" s="17" t="e">
        <f t="shared" si="4"/>
        <v>#REF!</v>
      </c>
      <c r="K19" s="15" t="s">
        <v>17</v>
      </c>
      <c r="L19" s="6" t="e">
        <f>J19-#REF!</f>
        <v>#REF!</v>
      </c>
    </row>
    <row r="20" s="5" customFormat="1" ht="33" customHeight="1" spans="1:11">
      <c r="A20" s="15" t="s">
        <v>43</v>
      </c>
      <c r="B20" s="23"/>
      <c r="C20" s="23"/>
      <c r="D20" s="23"/>
      <c r="E20" s="23"/>
      <c r="F20" s="23"/>
      <c r="G20" s="23"/>
      <c r="H20" s="17"/>
      <c r="I20" s="15"/>
      <c r="J20" s="30" t="e">
        <f t="shared" ref="J20:J24" si="5">J19</f>
        <v>#REF!</v>
      </c>
      <c r="K20" s="15"/>
    </row>
    <row r="21" s="6" customFormat="1" ht="33" customHeight="1" spans="1:12">
      <c r="A21" s="15">
        <v>10</v>
      </c>
      <c r="B21" s="15" t="s">
        <v>44</v>
      </c>
      <c r="C21" s="15" t="s">
        <v>72</v>
      </c>
      <c r="D21" s="15">
        <v>13771762690</v>
      </c>
      <c r="E21" s="15" t="s">
        <v>45</v>
      </c>
      <c r="F21" s="15" t="s">
        <v>73</v>
      </c>
      <c r="G21" s="15" t="s">
        <v>14</v>
      </c>
      <c r="H21" s="17" t="e">
        <f>#REF!</f>
        <v>#REF!</v>
      </c>
      <c r="I21" s="35">
        <v>0.06</v>
      </c>
      <c r="J21" s="17" t="e">
        <f t="shared" ref="J21:J26" si="6">H21*I21</f>
        <v>#REF!</v>
      </c>
      <c r="K21" s="15"/>
      <c r="L21" s="6" t="e">
        <f>J21-#REF!</f>
        <v>#REF!</v>
      </c>
    </row>
    <row r="22" s="5" customFormat="1" ht="33" customHeight="1" spans="1:11">
      <c r="A22" s="15" t="s">
        <v>47</v>
      </c>
      <c r="B22" s="23"/>
      <c r="C22" s="23"/>
      <c r="D22" s="23"/>
      <c r="E22" s="23"/>
      <c r="F22" s="23"/>
      <c r="G22" s="23"/>
      <c r="H22" s="17"/>
      <c r="I22" s="15"/>
      <c r="J22" s="30" t="e">
        <f t="shared" si="5"/>
        <v>#REF!</v>
      </c>
      <c r="K22" s="15"/>
    </row>
    <row r="23" s="6" customFormat="1" ht="33" customHeight="1" spans="1:12">
      <c r="A23" s="15">
        <v>11</v>
      </c>
      <c r="B23" s="15" t="s">
        <v>48</v>
      </c>
      <c r="C23" s="15" t="s">
        <v>72</v>
      </c>
      <c r="D23" s="15">
        <v>13771762690</v>
      </c>
      <c r="E23" s="15" t="s">
        <v>49</v>
      </c>
      <c r="F23" s="15" t="s">
        <v>50</v>
      </c>
      <c r="G23" s="15" t="s">
        <v>14</v>
      </c>
      <c r="H23" s="17" t="e">
        <f>#REF!</f>
        <v>#REF!</v>
      </c>
      <c r="I23" s="35">
        <v>0.06</v>
      </c>
      <c r="J23" s="17" t="e">
        <f t="shared" si="6"/>
        <v>#REF!</v>
      </c>
      <c r="K23" s="15"/>
      <c r="L23" s="6" t="e">
        <f>J23-#REF!</f>
        <v>#REF!</v>
      </c>
    </row>
    <row r="24" s="5" customFormat="1" ht="33" customHeight="1" spans="1:11">
      <c r="A24" s="15" t="s">
        <v>51</v>
      </c>
      <c r="B24" s="23"/>
      <c r="C24" s="23"/>
      <c r="D24" s="23"/>
      <c r="E24" s="23"/>
      <c r="F24" s="23"/>
      <c r="G24" s="23"/>
      <c r="H24" s="17"/>
      <c r="I24" s="15"/>
      <c r="J24" s="30" t="e">
        <f t="shared" si="5"/>
        <v>#REF!</v>
      </c>
      <c r="K24" s="15"/>
    </row>
    <row r="25" s="6" customFormat="1" ht="33" customHeight="1" spans="1:12">
      <c r="A25" s="29" t="s">
        <v>52</v>
      </c>
      <c r="B25" s="21"/>
      <c r="C25" s="21"/>
      <c r="D25" s="21"/>
      <c r="E25" s="22"/>
      <c r="F25" s="15"/>
      <c r="G25" s="15"/>
      <c r="H25" s="30" t="e">
        <f>H4+H23+H9+H21</f>
        <v>#REF!</v>
      </c>
      <c r="I25" s="35">
        <v>0.06</v>
      </c>
      <c r="J25" s="30" t="e">
        <f t="shared" si="6"/>
        <v>#REF!</v>
      </c>
      <c r="K25" s="15"/>
      <c r="L25" s="6" t="e">
        <f>J25-#REF!</f>
        <v>#REF!</v>
      </c>
    </row>
    <row r="26" s="6" customFormat="1" ht="33" customHeight="1" spans="1:12">
      <c r="A26" s="29" t="s">
        <v>53</v>
      </c>
      <c r="B26" s="21"/>
      <c r="C26" s="21"/>
      <c r="D26" s="21"/>
      <c r="E26" s="22"/>
      <c r="F26" s="15"/>
      <c r="G26" s="15"/>
      <c r="H26" s="30" t="e">
        <f>H5+H13+H15+H17+H19+H7+H11</f>
        <v>#REF!</v>
      </c>
      <c r="I26" s="35">
        <v>0.5</v>
      </c>
      <c r="J26" s="30" t="e">
        <f t="shared" si="6"/>
        <v>#REF!</v>
      </c>
      <c r="K26" s="15"/>
      <c r="L26" s="6" t="e">
        <f>J26-#REF!</f>
        <v>#REF!</v>
      </c>
    </row>
    <row r="27" s="5" customFormat="1" ht="33" customHeight="1" spans="1:13">
      <c r="A27" s="23" t="s">
        <v>54</v>
      </c>
      <c r="B27" s="23"/>
      <c r="C27" s="23"/>
      <c r="D27" s="23"/>
      <c r="E27" s="23"/>
      <c r="F27" s="23"/>
      <c r="G27" s="23"/>
      <c r="H27" s="30" t="e">
        <f>H25+H26</f>
        <v>#REF!</v>
      </c>
      <c r="I27" s="23"/>
      <c r="J27" s="30" t="e">
        <f>J25+J26</f>
        <v>#REF!</v>
      </c>
      <c r="K27" s="23"/>
      <c r="L27" s="5" t="e">
        <f>H27-#REF!-#REF!</f>
        <v>#REF!</v>
      </c>
      <c r="M27" s="5" t="e">
        <f>J27-#REF!-#REF!</f>
        <v>#REF!</v>
      </c>
    </row>
    <row r="28" s="6" customFormat="1" ht="30" customHeight="1" spans="1:1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7:10">
      <c r="G29" s="11"/>
      <c r="H29" s="12"/>
      <c r="I29" s="11"/>
      <c r="J29" s="12"/>
    </row>
  </sheetData>
  <mergeCells count="18">
    <mergeCell ref="A1:K1"/>
    <mergeCell ref="J2:K2"/>
    <mergeCell ref="A6:E6"/>
    <mergeCell ref="A8:E8"/>
    <mergeCell ref="A10:E10"/>
    <mergeCell ref="A12:E12"/>
    <mergeCell ref="A14:E14"/>
    <mergeCell ref="A16:E16"/>
    <mergeCell ref="A18:E18"/>
    <mergeCell ref="A20:E20"/>
    <mergeCell ref="A22:E22"/>
    <mergeCell ref="A24:E24"/>
    <mergeCell ref="A25:E25"/>
    <mergeCell ref="A26:E26"/>
    <mergeCell ref="A27:E27"/>
    <mergeCell ref="A28:K28"/>
    <mergeCell ref="C4:C5"/>
    <mergeCell ref="D4:D5"/>
  </mergeCells>
  <printOptions horizontalCentered="1"/>
  <pageMargins left="0.739583333333333" right="0.739583333333333" top="0.739583333333333" bottom="0.739583333333333" header="0.298611111111111" footer="0.298611111111111"/>
  <pageSetup paperSize="9" scale="54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K4:L25"/>
  <sheetViews>
    <sheetView workbookViewId="0">
      <selection activeCell="O24" sqref="O24"/>
    </sheetView>
  </sheetViews>
  <sheetFormatPr defaultColWidth="9" defaultRowHeight="13.5"/>
  <cols>
    <col min="11" max="11" width="23.375" customWidth="1"/>
    <col min="12" max="12" width="23.75" customWidth="1"/>
  </cols>
  <sheetData>
    <row r="4" spans="11:12">
      <c r="K4" s="1">
        <v>1556781.71</v>
      </c>
      <c r="L4" s="1">
        <v>93406.9</v>
      </c>
    </row>
    <row r="5" spans="11:12">
      <c r="K5" s="1">
        <v>107416447.26</v>
      </c>
      <c r="L5" s="1">
        <v>6444986.84</v>
      </c>
    </row>
    <row r="6" spans="11:12">
      <c r="K6" s="1">
        <v>12277483.59</v>
      </c>
      <c r="L6" s="1">
        <v>736649.02</v>
      </c>
    </row>
    <row r="7" spans="11:12">
      <c r="K7" s="2">
        <f>SUM(K4:K6)</f>
        <v>121250712.56</v>
      </c>
      <c r="L7" s="2">
        <f>SUM(L4:L6)</f>
        <v>7275042.76</v>
      </c>
    </row>
    <row r="8" spans="11:12">
      <c r="K8" s="1">
        <v>121250712.56</v>
      </c>
      <c r="L8" s="1">
        <v>7275042.76</v>
      </c>
    </row>
    <row r="9" spans="11:12">
      <c r="K9" s="3">
        <f>K7-K8</f>
        <v>0</v>
      </c>
      <c r="L9" s="3">
        <f>L7-L8</f>
        <v>0</v>
      </c>
    </row>
    <row r="11" spans="11:12">
      <c r="K11" s="1">
        <v>3380225.52</v>
      </c>
      <c r="L11" s="1">
        <v>1690112.76</v>
      </c>
    </row>
    <row r="12" spans="11:12">
      <c r="K12" s="1">
        <v>4382940</v>
      </c>
      <c r="L12" s="1">
        <v>2191470</v>
      </c>
    </row>
    <row r="13" spans="11:12">
      <c r="K13" s="1">
        <v>2525904</v>
      </c>
      <c r="L13" s="1">
        <v>1262952</v>
      </c>
    </row>
    <row r="14" spans="11:12">
      <c r="K14" s="1">
        <v>12868268.88</v>
      </c>
      <c r="L14" s="1">
        <v>6434134.44</v>
      </c>
    </row>
    <row r="15" spans="11:12">
      <c r="K15" s="1">
        <v>12999586.52</v>
      </c>
      <c r="L15" s="1">
        <v>6499793.26</v>
      </c>
    </row>
    <row r="16" spans="11:12">
      <c r="K16" s="1">
        <v>11597120.3</v>
      </c>
      <c r="L16" s="1">
        <v>5798560.15</v>
      </c>
    </row>
    <row r="17" spans="11:12">
      <c r="K17" s="1">
        <v>4451527.94</v>
      </c>
      <c r="L17" s="1">
        <v>2225763.97</v>
      </c>
    </row>
    <row r="18" spans="11:12">
      <c r="K18" s="2">
        <f>SUM(K11:K17)</f>
        <v>52205573.16</v>
      </c>
      <c r="L18" s="2">
        <f>SUM(L11:L17)</f>
        <v>26102786.58</v>
      </c>
    </row>
    <row r="19" spans="11:12">
      <c r="K19" s="1">
        <v>52205573.16</v>
      </c>
      <c r="L19" s="1">
        <v>26102786.58</v>
      </c>
    </row>
    <row r="20" spans="11:12">
      <c r="K20" s="4">
        <f>K18-K19</f>
        <v>0</v>
      </c>
      <c r="L20" s="4">
        <f>L18-L19</f>
        <v>0</v>
      </c>
    </row>
    <row r="21" spans="11:12">
      <c r="K21" s="1"/>
      <c r="L21" s="1"/>
    </row>
    <row r="22" spans="11:12">
      <c r="K22" s="2">
        <f>K7+K18</f>
        <v>173456285.72</v>
      </c>
      <c r="L22" s="2">
        <f>L7+L18</f>
        <v>33377829.34</v>
      </c>
    </row>
    <row r="23" spans="11:12">
      <c r="K23" s="1">
        <v>173456285.72</v>
      </c>
      <c r="L23" s="1">
        <v>33377829.34</v>
      </c>
    </row>
    <row r="24" spans="11:12">
      <c r="K24" s="4">
        <f>K22-K23</f>
        <v>0</v>
      </c>
      <c r="L24" s="4">
        <f>L22-L23</f>
        <v>0</v>
      </c>
    </row>
    <row r="25" spans="11:12">
      <c r="K25" s="1"/>
      <c r="L25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</vt:lpstr>
      <vt:lpstr>汇总 (用于截图)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CZB10</dc:creator>
  <cp:lastModifiedBy>三曾</cp:lastModifiedBy>
  <dcterms:created xsi:type="dcterms:W3CDTF">2023-05-12T11:15:00Z</dcterms:created>
  <dcterms:modified xsi:type="dcterms:W3CDTF">2026-09-17T06:33:13Z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09C6F9815AAA464AA3C6FE98AF1D9DA2_13</vt:lpwstr>
  </property>
</Properties>
</file>